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改造项目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<sst xmlns="http://schemas.openxmlformats.org/spreadsheetml/2006/main" count="87" uniqueCount="65">
  <si>
    <t>浙江荣泰1期工厂二期新建售后维修车间工程项目清单</t>
  </si>
  <si>
    <t>序号</t>
  </si>
  <si>
    <t>项目名称</t>
  </si>
  <si>
    <t>型号规格mm</t>
  </si>
  <si>
    <t>数量</t>
  </si>
  <si>
    <t>单位</t>
  </si>
  <si>
    <t>综合单价(元)</t>
  </si>
  <si>
    <t>总价(元)</t>
  </si>
  <si>
    <t>备   注</t>
  </si>
  <si>
    <t>夹心板隔墙</t>
  </si>
  <si>
    <t>5公分厚防火岩板</t>
  </si>
  <si>
    <t>M²</t>
  </si>
  <si>
    <t>5公分厚防火岩棉夹心板，外钢板3mm厚，岩棉密度80Kg/m³</t>
  </si>
  <si>
    <t>透明隔帘</t>
  </si>
  <si>
    <t>镀锌方管立柱框架、顶棚框架</t>
  </si>
  <si>
    <t>镀锌钢管焊接成型，包括防火涂料涂刷</t>
  </si>
  <si>
    <t>100*60*2镀锌方管电焊顶棚框架及吊挂，80*80*2镀锌方管立柱，包括门窗洞口框架</t>
  </si>
  <si>
    <t>夹心板顶棚</t>
  </si>
  <si>
    <t>矿棉板吊顶</t>
  </si>
  <si>
    <t>防火夹心板门</t>
  </si>
  <si>
    <t>套</t>
  </si>
  <si>
    <t>定制3米宽，225cm高防火夹心板门</t>
  </si>
  <si>
    <t>窗户</t>
  </si>
  <si>
    <t>铝合金平开移窗</t>
  </si>
  <si>
    <t>安装铝合金窗户</t>
  </si>
  <si>
    <t>消防喷淋改造</t>
  </si>
  <si>
    <t>安装消防喷淋及管道，烟感、广播</t>
  </si>
  <si>
    <t>项</t>
  </si>
  <si>
    <t>由原主管接驳下来，计24个喷淋点位</t>
  </si>
  <si>
    <t>烟感</t>
  </si>
  <si>
    <t>安装消防广播装置线路与主机连接</t>
  </si>
  <si>
    <t>消防广播</t>
  </si>
  <si>
    <t>安装烟雾报警装置线路与主机连接</t>
  </si>
  <si>
    <t>疏散指示灯、消防应急灯及布管穿线</t>
  </si>
  <si>
    <t>国标2.5平方防火线，套KBG线管及金属软管</t>
  </si>
  <si>
    <t>共计出口指示灯4个、疏散指示灯4个、消防应急灯2个</t>
  </si>
  <si>
    <t>动力控制箱</t>
  </si>
  <si>
    <t>回路不低于12回路，包括壳体及所需元器件</t>
  </si>
  <si>
    <t>包括10平方主电源线，从车间动力线接入。</t>
  </si>
  <si>
    <t>灯具、插座及开关放线</t>
  </si>
  <si>
    <t>合ji21个灯点位、开关4个点位、插座18个点位、排风扇4个点位</t>
  </si>
  <si>
    <t>空调插座放线</t>
  </si>
  <si>
    <t>国标4平方防火线，套KBG线管及金属软管</t>
  </si>
  <si>
    <t>合计空调插座4个点位</t>
  </si>
  <si>
    <t>照明灯具</t>
  </si>
  <si>
    <t>600*600LED平板灯</t>
  </si>
  <si>
    <t>个</t>
  </si>
  <si>
    <t>根据甲方要求安装日光灯及开关插座</t>
  </si>
  <si>
    <t>开关</t>
  </si>
  <si>
    <t>单联单控开关</t>
  </si>
  <si>
    <t>2个照明开关，2个排风扇开关</t>
  </si>
  <si>
    <t>插座</t>
  </si>
  <si>
    <t>普通五眼插座10A</t>
  </si>
  <si>
    <t>空调插座25A</t>
  </si>
  <si>
    <t>换气扇</t>
  </si>
  <si>
    <t>60cm*60cm</t>
  </si>
  <si>
    <t>空调</t>
  </si>
  <si>
    <t>3匹立式空调</t>
  </si>
  <si>
    <t>台</t>
  </si>
  <si>
    <t>国产一线品牌，一级能效变频</t>
  </si>
  <si>
    <t>3立式空调</t>
  </si>
  <si>
    <t>利旧使用，甲方提供自有空调，乙方负责安装及必须配件</t>
  </si>
  <si>
    <t>合计：</t>
  </si>
  <si>
    <t>税金：9%</t>
  </si>
  <si>
    <t>费用总计：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</si>
</sst>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</numFmts>
  <fonts count="27">
    <font>
      <sz val="11"/>
      <color theme="1"/>
      <name val="宋体"/>
      <charset val="134"/>
      <scheme val="minor"/>
    </font>
    <font>
      <b/>
      <sz val="11"/>
      <color rgb="FF000000"/>
      <name val="微软雅黑"/>
      <charset val="134"/>
    </font>
    <font>
      <sz val="10"/>
      <name val="微软雅黑"/>
      <charset val="134"/>
    </font>
    <font>
      <sz val="10"/>
      <color rgb="FF000000"/>
      <name val="微软雅黑"/>
      <charset val="134"/>
    </font>
    <font>
      <sz val="10"/>
      <color theme="1"/>
      <name val="微软雅黑"/>
      <charset val="134"/>
    </font>
    <font>
      <b/>
      <sz val="11"/>
      <name val="微软雅黑"/>
      <charset val="134"/>
    </font>
    <font>
      <b/>
      <sz val="11"/>
      <color rgb="FFFF0000"/>
      <name val="微软雅黑"/>
      <charset val="134"/>
    </font>
    <font>
      <sz val="11"/>
      <color rgb="FF000000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top" wrapText="1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tabSelected="1" workbookViewId="0">
      <selection activeCell="A1" sqref="A1:H1"/>
    </sheetView>
  </sheetViews>
  <sheetFormatPr defaultColWidth="9" defaultRowHeight="14.4"/>
  <cols>
    <col min="1" max="1" width="7.5" customWidth="1"/>
    <col min="2" max="2" width="14.5" customWidth="1"/>
    <col min="3" max="3" width="15" style="1" customWidth="1"/>
    <col min="4" max="4" width="13" customWidth="1"/>
    <col min="5" max="5" width="8.25" customWidth="1"/>
    <col min="6" max="7" width="13" customWidth="1"/>
    <col min="8" max="8" width="19.4444444444444" customWidth="1"/>
  </cols>
  <sheetData>
    <row r="1" ht="42" customHeight="1" spans="1:9">
      <c r="A1" s="2" t="s">
        <v>0</v>
      </c>
      <c r="B1" s="2"/>
      <c r="C1" s="2"/>
      <c r="D1" s="2"/>
      <c r="E1" s="2"/>
      <c r="F1" s="2"/>
      <c r="G1" s="2"/>
      <c r="H1" s="2"/>
      <c r="I1" s="3"/>
    </row>
    <row r="2" ht="29.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3"/>
    </row>
    <row r="3" ht="48.75" customHeight="1" spans="1:9">
      <c r="A3" s="5">
        <v>1</v>
      </c>
      <c r="B3" s="6" t="s">
        <v>9</v>
      </c>
      <c r="C3" s="4" t="s">
        <v>10</v>
      </c>
      <c r="D3" s="7">
        <f>(8.25+0.45+9.2+9.7+23.72)*4.05-3*2.25*3-1.4*1*8-1.7*4.05</f>
        <v>169.511</v>
      </c>
      <c r="E3" s="4" t="s">
        <v>11</v>
      </c>
      <c r="F3" s="5"/>
      <c r="G3" s="8">
        <f t="shared" ref="G3:G8" si="0">D3*F3</f>
        <v>0</v>
      </c>
      <c r="H3" s="4" t="s">
        <v>12</v>
      </c>
      <c r="I3" s="3"/>
    </row>
    <row r="4" ht="33" customHeight="1" spans="1:9">
      <c r="A4" s="5">
        <v>2</v>
      </c>
      <c r="B4" s="6" t="s">
        <v>13</v>
      </c>
      <c r="C4" s="4"/>
      <c r="D4" s="7">
        <f>1.7*4.05</f>
        <v>6.885</v>
      </c>
      <c r="E4" s="4" t="s">
        <v>11</v>
      </c>
      <c r="F4" s="5"/>
      <c r="G4" s="8">
        <f t="shared" si="0"/>
        <v>0</v>
      </c>
      <c r="H4" s="4"/>
      <c r="I4" s="3"/>
    </row>
    <row r="5" ht="72.75" customHeight="1" spans="1:9">
      <c r="A5" s="5">
        <v>3</v>
      </c>
      <c r="B5" s="6" t="s">
        <v>14</v>
      </c>
      <c r="C5" s="4" t="s">
        <v>15</v>
      </c>
      <c r="D5" s="7">
        <f>(8.25+0.45+9.2+9.7+23.72)*4.05</f>
        <v>207.846</v>
      </c>
      <c r="E5" s="4" t="s">
        <v>11</v>
      </c>
      <c r="F5" s="5"/>
      <c r="G5" s="8">
        <f t="shared" si="0"/>
        <v>0</v>
      </c>
      <c r="H5" s="4" t="s">
        <v>16</v>
      </c>
      <c r="I5" s="3"/>
    </row>
    <row r="6" ht="48.75" customHeight="1" spans="1:9">
      <c r="A6" s="5">
        <v>4</v>
      </c>
      <c r="B6" s="6" t="s">
        <v>17</v>
      </c>
      <c r="C6" s="4" t="s">
        <v>10</v>
      </c>
      <c r="D6" s="7">
        <v>231.2</v>
      </c>
      <c r="E6" s="4" t="s">
        <v>11</v>
      </c>
      <c r="F6" s="5"/>
      <c r="G6" s="8">
        <f t="shared" si="0"/>
        <v>0</v>
      </c>
      <c r="H6" s="4" t="s">
        <v>12</v>
      </c>
      <c r="I6" s="3"/>
    </row>
    <row r="7" ht="35.25" customHeight="1" spans="1:9">
      <c r="A7" s="5">
        <v>5</v>
      </c>
      <c r="B7" s="6" t="s">
        <v>18</v>
      </c>
      <c r="C7" s="4"/>
      <c r="D7" s="7">
        <v>229.1</v>
      </c>
      <c r="E7" s="4" t="s">
        <v>11</v>
      </c>
      <c r="F7" s="5"/>
      <c r="G7" s="8">
        <f t="shared" si="0"/>
        <v>0</v>
      </c>
      <c r="H7" s="4"/>
      <c r="I7" s="3"/>
    </row>
    <row r="8" ht="48.75" customHeight="1" spans="1:9">
      <c r="A8" s="5">
        <v>6</v>
      </c>
      <c r="B8" s="6" t="s">
        <v>19</v>
      </c>
      <c r="C8" s="4" t="s">
        <v>19</v>
      </c>
      <c r="D8" s="7">
        <v>3</v>
      </c>
      <c r="E8" s="4" t="s">
        <v>20</v>
      </c>
      <c r="F8" s="5"/>
      <c r="G8" s="8">
        <f t="shared" si="0"/>
        <v>0</v>
      </c>
      <c r="H8" s="6" t="s">
        <v>21</v>
      </c>
      <c r="I8" s="3"/>
    </row>
    <row r="9" ht="48.75" customHeight="1" spans="1:9">
      <c r="A9" s="5">
        <v>7</v>
      </c>
      <c r="B9" s="4" t="s">
        <v>22</v>
      </c>
      <c r="C9" s="4" t="s">
        <v>23</v>
      </c>
      <c r="D9" s="7">
        <v>8</v>
      </c>
      <c r="E9" s="4" t="s">
        <v>20</v>
      </c>
      <c r="F9" s="5"/>
      <c r="G9" s="8">
        <f t="shared" ref="G9:G14" si="1">D9*F9</f>
        <v>0</v>
      </c>
      <c r="H9" s="4" t="s">
        <v>24</v>
      </c>
      <c r="I9" s="3"/>
    </row>
    <row r="10" ht="48.75" customHeight="1" spans="1:9">
      <c r="A10" s="5">
        <v>8</v>
      </c>
      <c r="B10" s="4" t="s">
        <v>25</v>
      </c>
      <c r="C10" s="4" t="s">
        <v>26</v>
      </c>
      <c r="D10" s="7">
        <v>1</v>
      </c>
      <c r="E10" s="4" t="s">
        <v>27</v>
      </c>
      <c r="F10" s="5"/>
      <c r="G10" s="8">
        <f t="shared" si="1"/>
        <v>0</v>
      </c>
      <c r="H10" s="4" t="s">
        <v>28</v>
      </c>
      <c r="I10" s="3"/>
    </row>
    <row r="11" ht="60" customHeight="1" spans="1:9">
      <c r="A11" s="5">
        <v>9</v>
      </c>
      <c r="B11" s="4" t="s">
        <v>29</v>
      </c>
      <c r="C11" s="4"/>
      <c r="D11" s="7">
        <v>4</v>
      </c>
      <c r="E11" s="4" t="s">
        <v>20</v>
      </c>
      <c r="F11" s="5"/>
      <c r="G11" s="8">
        <f t="shared" si="1"/>
        <v>0</v>
      </c>
      <c r="H11" s="4" t="s">
        <v>30</v>
      </c>
      <c r="I11" s="3"/>
    </row>
    <row r="12" ht="60" customHeight="1" spans="1:9">
      <c r="A12" s="5">
        <v>10</v>
      </c>
      <c r="B12" s="4" t="s">
        <v>31</v>
      </c>
      <c r="C12" s="4"/>
      <c r="D12" s="7">
        <v>1</v>
      </c>
      <c r="E12" s="4" t="s">
        <v>20</v>
      </c>
      <c r="F12" s="5"/>
      <c r="G12" s="8">
        <f t="shared" si="1"/>
        <v>0</v>
      </c>
      <c r="H12" s="4" t="s">
        <v>32</v>
      </c>
      <c r="I12" s="3"/>
    </row>
    <row r="13" ht="60" customHeight="1" spans="1:9">
      <c r="A13" s="5">
        <v>11</v>
      </c>
      <c r="B13" s="4" t="s">
        <v>33</v>
      </c>
      <c r="C13" s="4" t="s">
        <v>34</v>
      </c>
      <c r="D13" s="7">
        <v>1</v>
      </c>
      <c r="E13" s="4" t="s">
        <v>27</v>
      </c>
      <c r="F13" s="5"/>
      <c r="G13" s="8">
        <f t="shared" si="1"/>
        <v>0</v>
      </c>
      <c r="H13" s="4" t="s">
        <v>35</v>
      </c>
      <c r="I13" s="3"/>
    </row>
    <row r="14" ht="60" customHeight="1" spans="1:9">
      <c r="A14" s="5">
        <v>12</v>
      </c>
      <c r="B14" s="4" t="s">
        <v>36</v>
      </c>
      <c r="C14" s="4" t="s">
        <v>37</v>
      </c>
      <c r="D14" s="7">
        <v>1</v>
      </c>
      <c r="E14" s="4" t="s">
        <v>20</v>
      </c>
      <c r="F14" s="5"/>
      <c r="G14" s="8">
        <f t="shared" si="1"/>
        <v>0</v>
      </c>
      <c r="H14" s="4" t="s">
        <v>38</v>
      </c>
      <c r="I14" s="3"/>
    </row>
    <row r="15" ht="65.25" customHeight="1" spans="1:9">
      <c r="A15" s="5">
        <v>13</v>
      </c>
      <c r="B15" s="4" t="s">
        <v>39</v>
      </c>
      <c r="C15" s="4" t="s">
        <v>34</v>
      </c>
      <c r="D15" s="7">
        <v>229.1</v>
      </c>
      <c r="E15" s="4" t="s">
        <v>11</v>
      </c>
      <c r="F15" s="5"/>
      <c r="G15" s="8">
        <f t="shared" ref="G15:G23" si="2">D15*F15</f>
        <v>0</v>
      </c>
      <c r="H15" s="4" t="s">
        <v>40</v>
      </c>
      <c r="I15" s="3"/>
    </row>
    <row r="16" ht="65.25" customHeight="1" spans="1:9">
      <c r="A16" s="5">
        <v>14</v>
      </c>
      <c r="B16" s="4" t="s">
        <v>41</v>
      </c>
      <c r="C16" s="4" t="s">
        <v>42</v>
      </c>
      <c r="D16" s="7">
        <v>229.1</v>
      </c>
      <c r="E16" s="4" t="s">
        <v>11</v>
      </c>
      <c r="F16" s="5"/>
      <c r="G16" s="8">
        <f t="shared" si="2"/>
        <v>0</v>
      </c>
      <c r="H16" s="4" t="s">
        <v>43</v>
      </c>
      <c r="I16" s="3"/>
    </row>
    <row r="17" ht="57" customHeight="1" spans="1:9">
      <c r="A17" s="5">
        <v>15</v>
      </c>
      <c r="B17" s="4" t="s">
        <v>44</v>
      </c>
      <c r="C17" s="4" t="s">
        <v>45</v>
      </c>
      <c r="D17" s="7">
        <v>21</v>
      </c>
      <c r="E17" s="4" t="s">
        <v>46</v>
      </c>
      <c r="F17" s="5"/>
      <c r="G17" s="8">
        <f t="shared" si="2"/>
        <v>0</v>
      </c>
      <c r="H17" s="4" t="s">
        <v>47</v>
      </c>
      <c r="I17" s="3"/>
    </row>
    <row r="18" ht="57" customHeight="1" spans="1:9">
      <c r="A18" s="5">
        <v>16</v>
      </c>
      <c r="B18" s="4" t="s">
        <v>48</v>
      </c>
      <c r="C18" s="4" t="s">
        <v>49</v>
      </c>
      <c r="D18" s="7">
        <v>4</v>
      </c>
      <c r="E18" s="4" t="s">
        <v>46</v>
      </c>
      <c r="F18" s="5"/>
      <c r="G18" s="8">
        <f t="shared" si="2"/>
        <v>0</v>
      </c>
      <c r="H18" s="4" t="s">
        <v>50</v>
      </c>
      <c r="I18" s="3"/>
    </row>
    <row r="19" ht="57" customHeight="1" spans="1:9">
      <c r="A19" s="5">
        <v>17</v>
      </c>
      <c r="B19" s="4" t="s">
        <v>51</v>
      </c>
      <c r="C19" s="4" t="s">
        <v>52</v>
      </c>
      <c r="D19" s="7">
        <v>18</v>
      </c>
      <c r="E19" s="4" t="s">
        <v>46</v>
      </c>
      <c r="F19" s="5"/>
      <c r="G19" s="8">
        <f t="shared" si="2"/>
        <v>0</v>
      </c>
      <c r="H19" s="4"/>
      <c r="I19" s="3"/>
    </row>
    <row r="20" ht="57" customHeight="1" spans="1:9">
      <c r="A20" s="5">
        <v>18</v>
      </c>
      <c r="B20" s="4" t="s">
        <v>51</v>
      </c>
      <c r="C20" s="4" t="s">
        <v>53</v>
      </c>
      <c r="D20" s="7">
        <v>4</v>
      </c>
      <c r="E20" s="4" t="s">
        <v>46</v>
      </c>
      <c r="F20" s="5"/>
      <c r="G20" s="8">
        <f t="shared" si="2"/>
        <v>0</v>
      </c>
      <c r="H20" s="4"/>
      <c r="I20" s="3"/>
    </row>
    <row r="21" ht="30" customHeight="1" spans="1:9">
      <c r="A21" s="5">
        <v>19</v>
      </c>
      <c r="B21" s="4" t="s">
        <v>54</v>
      </c>
      <c r="C21" s="4" t="s">
        <v>55</v>
      </c>
      <c r="D21" s="7">
        <v>4</v>
      </c>
      <c r="E21" s="4" t="s">
        <v>46</v>
      </c>
      <c r="F21" s="5"/>
      <c r="G21" s="8">
        <f t="shared" si="2"/>
        <v>0</v>
      </c>
      <c r="H21" s="4"/>
      <c r="I21" s="3"/>
    </row>
    <row r="22" ht="30" customHeight="1" spans="1:9">
      <c r="A22" s="5">
        <v>20</v>
      </c>
      <c r="B22" s="4" t="s">
        <v>56</v>
      </c>
      <c r="C22" s="4" t="s">
        <v>57</v>
      </c>
      <c r="D22" s="7">
        <v>2</v>
      </c>
      <c r="E22" s="4" t="s">
        <v>58</v>
      </c>
      <c r="F22" s="5"/>
      <c r="G22" s="8">
        <f t="shared" si="2"/>
        <v>0</v>
      </c>
      <c r="H22" s="4" t="s">
        <v>59</v>
      </c>
      <c r="I22" s="3"/>
    </row>
    <row r="23" ht="45" spans="1:9">
      <c r="A23" s="5">
        <v>21</v>
      </c>
      <c r="B23" s="4" t="s">
        <v>56</v>
      </c>
      <c r="C23" s="4" t="s">
        <v>60</v>
      </c>
      <c r="D23" s="7">
        <v>2</v>
      </c>
      <c r="E23" s="4" t="s">
        <v>58</v>
      </c>
      <c r="F23" s="5"/>
      <c r="G23" s="8">
        <f t="shared" si="2"/>
        <v>0</v>
      </c>
      <c r="H23" s="4" t="s">
        <v>61</v>
      </c>
      <c r="I23" s="3"/>
    </row>
    <row r="24" ht="18" customHeight="1" spans="1:9">
      <c r="A24" s="9" t="s">
        <v>62</v>
      </c>
      <c r="B24" s="9"/>
      <c r="C24" s="9"/>
      <c r="D24" s="10"/>
      <c r="E24" s="10"/>
      <c r="F24" s="10"/>
      <c r="G24" s="11">
        <f>SUM(G3:G23)</f>
        <v>0</v>
      </c>
      <c r="H24" s="12"/>
      <c r="I24" s="3"/>
    </row>
    <row r="25" ht="18" customHeight="1" spans="1:9">
      <c r="A25" s="13" t="s">
        <v>63</v>
      </c>
      <c r="B25" s="14"/>
      <c r="C25" s="14"/>
      <c r="D25" s="14"/>
      <c r="E25" s="14"/>
      <c r="F25" s="15"/>
      <c r="G25" s="16">
        <f>G24*9%</f>
        <v>0</v>
      </c>
      <c r="H25" s="12"/>
      <c r="I25" s="3"/>
    </row>
    <row r="26" ht="18" customHeight="1" spans="1:9">
      <c r="A26" s="17" t="s">
        <v>64</v>
      </c>
      <c r="B26" s="18"/>
      <c r="C26" s="18"/>
      <c r="D26" s="18"/>
      <c r="E26" s="18"/>
      <c r="F26" s="19"/>
      <c r="G26" s="16">
        <f>G24+G25</f>
        <v>0</v>
      </c>
      <c r="H26" s="20"/>
      <c r="I26" s="3"/>
    </row>
    <row r="27" spans="1:9">
      <c r="A27" s="21"/>
      <c r="B27" s="21"/>
      <c r="C27" s="21"/>
      <c r="D27" s="22"/>
      <c r="E27" s="22"/>
      <c r="F27" s="22"/>
      <c r="G27" s="22"/>
      <c r="H27" s="21"/>
      <c r="I27" s="3"/>
    </row>
    <row r="28" spans="1:9">
      <c r="A28" s="23"/>
      <c r="B28" s="23"/>
      <c r="C28" s="24"/>
      <c r="D28" s="23"/>
      <c r="E28" s="23"/>
      <c r="F28" s="23"/>
      <c r="G28" s="23"/>
      <c r="H28" s="23"/>
    </row>
    <row r="29" spans="1:9">
      <c r="A29" s="23"/>
      <c r="B29" s="23"/>
      <c r="C29" s="24"/>
      <c r="D29" s="23"/>
      <c r="E29" s="23"/>
      <c r="F29" s="23"/>
      <c r="G29" s="23"/>
      <c r="H29" s="23"/>
    </row>
    <row r="30" spans="1:9">
      <c r="A30" s="23"/>
      <c r="B30" s="23"/>
      <c r="C30" s="24"/>
      <c r="D30" s="23"/>
      <c r="E30" s="23"/>
      <c r="F30" s="23"/>
      <c r="G30" s="23"/>
      <c r="H30" s="23"/>
    </row>
  </sheetData>
  <mergeCells count="4">
    <mergeCell ref="A1:H1"/>
    <mergeCell ref="A24:F24"/>
    <mergeCell ref="A25:F25"/>
    <mergeCell ref="A26:F2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改造项目清单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许兴鹏</cp:lastModifiedBy>
  <dcterms:created xsi:type="dcterms:W3CDTF">2025-03-07T09:19:00Z</dcterms:created>
  <cp:lastPrinted>2025-04-16T08:58:00Z</cp:lastPrinted>
  <dcterms:modified xsi:type="dcterms:W3CDTF">2026-04-02T06:03:26Z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D0ACF53579674C36AC95E6AFE7F9004C_13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